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D90A7E82-9C04-EA4F-8518-BA4F297832DB}" xr6:coauthVersionLast="31" xr6:coauthVersionMax="31" xr10:uidLastSave="{00000000-0000-0000-0000-000000000000}"/>
  <bookViews>
    <workbookView xWindow="0" yWindow="460" windowWidth="25600" windowHeight="27040" tabRatio="762" activeTab="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H25" i="13" l="1"/>
  <c r="J25" i="13"/>
  <c r="E26" i="12" l="1"/>
  <c r="H10" i="13"/>
  <c r="M10" i="13"/>
  <c r="H9" i="13"/>
  <c r="H8" i="13"/>
  <c r="O33" i="13"/>
  <c r="H33" i="13" s="1"/>
  <c r="M32" i="13"/>
  <c r="H32" i="13" s="1"/>
  <c r="J31" i="13"/>
  <c r="H31" i="13" s="1"/>
  <c r="H21" i="13"/>
  <c r="J24" i="13"/>
  <c r="H24" i="13" s="1"/>
  <c r="J22" i="13"/>
  <c r="H22" i="13" s="1"/>
  <c r="J19" i="13"/>
  <c r="H19" i="13" s="1"/>
  <c r="J18" i="13"/>
  <c r="H18" i="13" s="1"/>
  <c r="J9" i="13"/>
  <c r="J8" i="13"/>
  <c r="F102" i="20"/>
  <c r="H103" i="20"/>
  <c r="F103" i="20"/>
  <c r="F104" i="20" s="1"/>
  <c r="F105" i="20" s="1"/>
  <c r="F35" i="20"/>
  <c r="F37" i="20" s="1"/>
  <c r="F18" i="20"/>
  <c r="F31" i="20" s="1"/>
  <c r="F38" i="20" l="1"/>
  <c r="F39" i="20" s="1"/>
  <c r="F23" i="20"/>
  <c r="F22" i="20"/>
  <c r="F27" i="20"/>
  <c r="F28" i="20" s="1"/>
  <c r="F41" i="20" s="1"/>
  <c r="E20" i="12"/>
  <c r="E13" i="12"/>
  <c r="E32" i="12"/>
  <c r="E31" i="12"/>
  <c r="H27" i="13"/>
  <c r="H26" i="13"/>
  <c r="E25" i="12" s="1"/>
  <c r="E23" i="12"/>
  <c r="H23" i="13"/>
  <c r="E22" i="12" s="1"/>
  <c r="H20" i="13"/>
  <c r="F129" i="20"/>
  <c r="E12" i="12"/>
  <c r="E30" i="12" l="1"/>
  <c r="H28" i="13"/>
  <c r="E16" i="12"/>
  <c r="E21" i="12"/>
  <c r="E14" i="12" l="1"/>
  <c r="E24" i="12" l="1"/>
  <c r="E19" i="12"/>
</calcChain>
</file>

<file path=xl/sharedStrings.xml><?xml version="1.0" encoding="utf-8"?>
<sst xmlns="http://schemas.openxmlformats.org/spreadsheetml/2006/main" count="261" uniqueCount="169">
  <si>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</si>
  <si>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</si>
  <si>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</si>
  <si>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</si>
  <si>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</si>
  <si>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</si>
  <si>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</si>
  <si>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</si>
  <si>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</si>
  <si>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</si>
  <si>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</si>
  <si>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</si>
  <si>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</si>
  <si>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</si>
  <si>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</si>
  <si>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</si>
  <si>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</si>
  <si>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</si>
  <si>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</si>
  <si>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</si>
  <si>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</si>
  <si>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</si>
  <si>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</si>
  <si>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</si>
  <si>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</si>
  <si>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</si>
  <si>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</si>
  <si>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</si>
  <si>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</si>
  <si>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</si>
  <si>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</si>
  <si>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</si>
  <si>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</si>
  <si>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</si>
  <si>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</si>
  <si>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</si>
  <si>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</si>
  <si>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</si>
  <si>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</si>
  <si>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</si>
  <si>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</si>
  <si>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</si>
  <si>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</si>
  <si>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</si>
  <si>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</si>
  <si>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</si>
  <si>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</si>
  <si>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</si>
  <si>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</si>
  <si>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</si>
  <si>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</si>
  <si>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</si>
  <si>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</si>
  <si>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</si>
  <si>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</si>
  <si>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</si>
  <si>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</si>
  <si>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</si>
  <si>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</si>
  <si>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</si>
  <si>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</si>
  <si>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</si>
  <si>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</si>
  <si>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</si>
  <si>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</si>
  <si>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</si>
  <si>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</si>
  <si>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</si>
  <si>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</si>
  <si>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</si>
  <si>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</si>
  <si>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</si>
  <si>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</si>
  <si>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</si>
  <si>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</si>
  <si>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</si>
  <si>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</si>
  <si>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</si>
  <si>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</si>
  <si>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</si>
  <si>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</si>
  <si>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</si>
  <si>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</si>
  <si>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</si>
  <si>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</si>
  <si>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</si>
  <si>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</si>
  <si>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</si>
  <si>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</si>
  <si>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</si>
  <si>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</si>
  <si>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</si>
  <si>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</si>
  <si>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</si>
  <si>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</si>
  <si>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</si>
  <si>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</si>
  <si>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</si>
  <si>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</si>
  <si>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</si>
  <si>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</si>
  <si>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</si>
  <si>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</si>
  <si>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</si>
  <si>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</si>
  <si>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</si>
  <si>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</si>
  <si>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</si>
  <si>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</si>
  <si>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</si>
  <si>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</si>
  <si>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</si>
  <si>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</si>
  <si>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</si>
  <si>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</si>
  <si>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</si>
  <si>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</si>
  <si>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</si>
  <si>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</si>
  <si>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</si>
  <si>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</si>
  <si>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</si>
  <si>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</si>
  <si>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</si>
  <si>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</si>
  <si>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</si>
  <si>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</si>
  <si>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</si>
  <si>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</si>
  <si>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Installing</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</si>
  <si>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</si>
  <si>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</si>
  <si>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</si>
  <si>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</si>
  <si>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</si>
  <si>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</si>
  <si>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</si>
  <si>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</si>
  <si>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</si>
  <si>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</si>
  <si>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</si>
  <si>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</si>
  <si>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</si>
  <si>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</si>
  <si>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</si>
  <si>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</si>
  <si>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</si>
  <si>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</si>
  <si>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</si>
  <si>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</si>
  <si>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</si>
  <si>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</si>
  <si>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</si>
  <si>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</si>
  <si>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</si>
  <si>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</si>
  <si>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</si>
  <si>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</si>
  <si>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</si>
  <si>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</si>
  <si>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</si>
  <si>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</si>
  <si>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</si>
  <si>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</si>
  <si>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energy_hydrogen_electrolysis_solar_electricity</t>
  </si>
  <si>
    <t>Michiel den Haan</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</si>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</sst>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32" fillId="0" borderId="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9" fontId="36" fillId="0" borderId="0" applyFont="0" applyFill="0" applyBorder="0" applyAlignment="0" applyProtection="0"/>
  </cellStyleXfs>
  <cellXfs count="185">
    <xf numFmtId="0" fontId="0" fillId="0" borderId="0" xfId="0"/>
    <xf numFmtId="0" fontId="23" fillId="3" borderId="7" xfId="0" applyFont="1" applyFill="1" applyBorder="1"/>
    <xf numFmtId="0" fontId="24" fillId="3" borderId="17" xfId="0" applyFont="1" applyFill="1" applyBorder="1"/>
    <xf numFmtId="0" fontId="23" fillId="3" borderId="13" xfId="0" applyFont="1" applyFill="1" applyBorder="1"/>
    <xf numFmtId="0" fontId="25" fillId="3" borderId="7" xfId="0" applyFont="1" applyFill="1" applyBorder="1" applyAlignment="1">
      <alignment vertical="center"/>
    </xf>
    <xf numFmtId="49" fontId="23" fillId="2" borderId="8" xfId="0" applyNumberFormat="1" applyFont="1" applyFill="1" applyBorder="1" applyAlignment="1">
      <alignment horizontal="left"/>
    </xf>
    <xf numFmtId="0" fontId="25" fillId="3" borderId="1" xfId="0" applyFont="1" applyFill="1" applyBorder="1" applyAlignment="1">
      <alignment vertical="center"/>
    </xf>
    <xf numFmtId="0" fontId="23" fillId="3" borderId="14" xfId="0" applyFont="1" applyFill="1" applyBorder="1"/>
    <xf numFmtId="0" fontId="23" fillId="3" borderId="0" xfId="0" applyFont="1" applyFill="1" applyBorder="1"/>
    <xf numFmtId="0" fontId="22" fillId="2" borderId="0" xfId="0" applyNumberFormat="1" applyFont="1" applyFill="1" applyBorder="1" applyAlignment="1" applyProtection="1">
      <alignment vertical="center"/>
    </xf>
    <xf numFmtId="1" fontId="22" fillId="2" borderId="0" xfId="0" applyNumberFormat="1" applyFont="1" applyFill="1" applyBorder="1" applyAlignment="1" applyProtection="1">
      <alignment horizontal="right" vertical="center"/>
    </xf>
    <xf numFmtId="2" fontId="22" fillId="2" borderId="0" xfId="0" applyNumberFormat="1" applyFont="1" applyFill="1" applyBorder="1" applyAlignment="1" applyProtection="1">
      <alignment horizontal="right" vertical="center"/>
    </xf>
    <xf numFmtId="0" fontId="22" fillId="0" borderId="0" xfId="0" applyNumberFormat="1" applyFont="1" applyFill="1" applyBorder="1" applyAlignment="1" applyProtection="1">
      <alignment horizontal="left" vertical="center"/>
    </xf>
    <xf numFmtId="0" fontId="22" fillId="2" borderId="0" xfId="0" applyFont="1" applyFill="1" applyBorder="1"/>
    <xf numFmtId="0" fontId="22" fillId="2" borderId="5" xfId="0" applyFont="1" applyFill="1" applyBorder="1"/>
    <xf numFmtId="0" fontId="22" fillId="2" borderId="9" xfId="0" applyFont="1" applyFill="1" applyBorder="1"/>
    <xf numFmtId="0" fontId="22" fillId="0" borderId="9" xfId="0" applyFont="1" applyFill="1" applyBorder="1"/>
    <xf numFmtId="0" fontId="24" fillId="0" borderId="9" xfId="0" applyFont="1" applyFill="1" applyBorder="1"/>
    <xf numFmtId="49" fontId="22" fillId="2" borderId="0" xfId="0" applyNumberFormat="1" applyFont="1" applyFill="1" applyBorder="1"/>
    <xf numFmtId="49" fontId="22" fillId="2" borderId="9" xfId="0" applyNumberFormat="1" applyFont="1" applyFill="1" applyBorder="1"/>
    <xf numFmtId="0" fontId="22" fillId="2" borderId="4" xfId="0" applyFont="1" applyFill="1" applyBorder="1"/>
    <xf numFmtId="0" fontId="24" fillId="0" borderId="0" xfId="0" applyFont="1" applyFill="1" applyBorder="1"/>
    <xf numFmtId="0" fontId="19" fillId="2" borderId="0" xfId="0" applyFont="1" applyFill="1" applyBorder="1"/>
    <xf numFmtId="0" fontId="23" fillId="0" borderId="0" xfId="0" applyFont="1" applyFill="1" applyBorder="1"/>
    <xf numFmtId="0" fontId="22" fillId="0" borderId="16" xfId="0" applyFont="1" applyFill="1" applyBorder="1"/>
    <xf numFmtId="0" fontId="22" fillId="2" borderId="6" xfId="0" applyFont="1" applyFill="1" applyBorder="1"/>
    <xf numFmtId="0" fontId="22" fillId="2" borderId="0" xfId="0" applyFont="1" applyFill="1"/>
    <xf numFmtId="0" fontId="23" fillId="3" borderId="17" xfId="0" applyFont="1" applyFill="1" applyBorder="1"/>
    <xf numFmtId="0" fontId="23" fillId="3" borderId="2" xfId="0" applyFont="1" applyFill="1" applyBorder="1"/>
    <xf numFmtId="0" fontId="19" fillId="2" borderId="2" xfId="0" applyFont="1" applyFill="1" applyBorder="1"/>
    <xf numFmtId="0" fontId="26" fillId="3" borderId="0" xfId="0" applyFont="1" applyFill="1" applyBorder="1"/>
    <xf numFmtId="0" fontId="19" fillId="2" borderId="7" xfId="0" applyFont="1" applyFill="1" applyBorder="1"/>
    <xf numFmtId="0" fontId="22" fillId="0" borderId="0" xfId="0" applyFont="1" applyFill="1" applyBorder="1"/>
    <xf numFmtId="0" fontId="24" fillId="3" borderId="0" xfId="0" applyFont="1" applyFill="1" applyBorder="1"/>
    <xf numFmtId="0" fontId="22" fillId="2" borderId="0" xfId="0" applyNumberFormat="1" applyFont="1" applyFill="1" applyBorder="1" applyAlignment="1" applyProtection="1">
      <alignment horizontal="left" vertical="center"/>
    </xf>
    <xf numFmtId="0" fontId="18" fillId="2" borderId="0" xfId="0" applyFont="1" applyFill="1"/>
    <xf numFmtId="0" fontId="18" fillId="2" borderId="0" xfId="0" applyFont="1" applyFill="1" applyBorder="1"/>
    <xf numFmtId="0" fontId="18" fillId="2" borderId="3" xfId="0" applyFont="1" applyFill="1" applyBorder="1"/>
    <xf numFmtId="0" fontId="18" fillId="2" borderId="15" xfId="0" applyFont="1" applyFill="1" applyBorder="1"/>
    <xf numFmtId="0" fontId="18" fillId="0" borderId="0" xfId="0" applyFont="1" applyFill="1" applyBorder="1"/>
    <xf numFmtId="0" fontId="18" fillId="2" borderId="6" xfId="0" applyFont="1" applyFill="1" applyBorder="1"/>
    <xf numFmtId="164" fontId="18" fillId="2" borderId="18" xfId="0" applyNumberFormat="1"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0" fontId="17" fillId="2" borderId="0" xfId="0" applyFont="1" applyFill="1" applyBorder="1"/>
    <xf numFmtId="165" fontId="17" fillId="0" borderId="0" xfId="0" applyNumberFormat="1" applyFont="1" applyFill="1" applyBorder="1" applyAlignment="1" applyProtection="1">
      <alignment vertical="center"/>
    </xf>
    <xf numFmtId="0" fontId="17" fillId="0" borderId="0" xfId="0" applyFont="1" applyFill="1"/>
    <xf numFmtId="2" fontId="17" fillId="2" borderId="0" xfId="0" applyNumberFormat="1" applyFont="1" applyFill="1" applyBorder="1" applyAlignment="1" applyProtection="1">
      <alignment horizontal="right" vertical="center"/>
    </xf>
    <xf numFmtId="10" fontId="17" fillId="2" borderId="0" xfId="0" applyNumberFormat="1" applyFont="1" applyFill="1" applyBorder="1" applyAlignment="1" applyProtection="1">
      <alignment horizontal="left" vertical="center" indent="2"/>
    </xf>
    <xf numFmtId="0" fontId="17" fillId="0" borderId="0" xfId="0" applyNumberFormat="1" applyFont="1" applyFill="1" applyBorder="1" applyAlignment="1" applyProtection="1">
      <alignment horizontal="left" vertical="center" indent="2"/>
    </xf>
    <xf numFmtId="2" fontId="17" fillId="2" borderId="18" xfId="0" applyNumberFormat="1" applyFont="1" applyFill="1" applyBorder="1"/>
    <xf numFmtId="0" fontId="16" fillId="0" borderId="0" xfId="0" applyFont="1" applyFill="1"/>
    <xf numFmtId="1" fontId="17" fillId="2" borderId="0" xfId="0" applyNumberFormat="1" applyFont="1" applyFill="1" applyBorder="1" applyAlignment="1" applyProtection="1">
      <alignment horizontal="right" vertical="center"/>
    </xf>
    <xf numFmtId="0" fontId="15" fillId="0" borderId="0" xfId="0" applyFont="1" applyFill="1"/>
    <xf numFmtId="0" fontId="14" fillId="0" borderId="0" xfId="0" applyFont="1" applyFill="1"/>
    <xf numFmtId="0" fontId="13" fillId="2" borderId="0" xfId="0" applyFont="1" applyFill="1" applyBorder="1"/>
    <xf numFmtId="0" fontId="13" fillId="2" borderId="0" xfId="0" applyFont="1" applyFill="1"/>
    <xf numFmtId="0" fontId="13" fillId="2" borderId="3" xfId="0" applyFont="1" applyFill="1" applyBorder="1"/>
    <xf numFmtId="0" fontId="13" fillId="2" borderId="4" xfId="0" applyFont="1" applyFill="1" applyBorder="1"/>
    <xf numFmtId="0" fontId="13" fillId="2" borderId="6" xfId="0" applyFont="1" applyFill="1" applyBorder="1"/>
    <xf numFmtId="49" fontId="13" fillId="2" borderId="0" xfId="0" applyNumberFormat="1" applyFont="1" applyFill="1"/>
    <xf numFmtId="49" fontId="13" fillId="2" borderId="4" xfId="0" applyNumberFormat="1" applyFont="1" applyFill="1" applyBorder="1"/>
    <xf numFmtId="49" fontId="13" fillId="2" borderId="0" xfId="0" applyNumberFormat="1" applyFont="1" applyFill="1" applyBorder="1"/>
    <xf numFmtId="0" fontId="13" fillId="2" borderId="16" xfId="0" applyFont="1" applyFill="1" applyBorder="1"/>
    <xf numFmtId="0" fontId="27" fillId="2" borderId="0" xfId="0" applyFont="1" applyFill="1"/>
    <xf numFmtId="0" fontId="27" fillId="2" borderId="3" xfId="0" applyFont="1" applyFill="1" applyBorder="1"/>
    <xf numFmtId="0" fontId="27" fillId="2" borderId="4" xfId="0" applyFont="1" applyFill="1" applyBorder="1"/>
    <xf numFmtId="0" fontId="27" fillId="2" borderId="15" xfId="0" applyFont="1" applyFill="1" applyBorder="1"/>
    <xf numFmtId="0" fontId="28" fillId="2" borderId="0" xfId="0" applyFont="1" applyFill="1"/>
    <xf numFmtId="0" fontId="27" fillId="2" borderId="9" xfId="0" applyFont="1" applyFill="1" applyBorder="1"/>
    <xf numFmtId="0" fontId="27" fillId="2" borderId="6" xfId="0" applyFont="1" applyFill="1" applyBorder="1"/>
    <xf numFmtId="0" fontId="27" fillId="2" borderId="0" xfId="0" applyFont="1" applyFill="1" applyBorder="1"/>
    <xf numFmtId="0" fontId="28" fillId="2" borderId="9" xfId="0" applyFont="1" applyFill="1" applyBorder="1"/>
    <xf numFmtId="0" fontId="22" fillId="2" borderId="17" xfId="0" applyFont="1" applyFill="1" applyBorder="1"/>
    <xf numFmtId="0" fontId="12" fillId="2" borderId="2" xfId="0" applyFont="1" applyFill="1" applyBorder="1"/>
    <xf numFmtId="0" fontId="22"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4" borderId="0"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2" borderId="7" xfId="0" applyFont="1" applyFill="1" applyBorder="1"/>
    <xf numFmtId="0" fontId="12" fillId="8" borderId="0"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22" fillId="2" borderId="9" xfId="0" applyNumberFormat="1" applyFont="1" applyFill="1" applyBorder="1" applyAlignment="1" applyProtection="1">
      <alignment vertical="center"/>
    </xf>
    <xf numFmtId="165" fontId="17" fillId="2" borderId="0" xfId="0" applyNumberFormat="1" applyFont="1" applyFill="1" applyBorder="1" applyAlignment="1" applyProtection="1">
      <alignment vertical="center"/>
    </xf>
    <xf numFmtId="0" fontId="22" fillId="2" borderId="19" xfId="0" applyFont="1" applyFill="1" applyBorder="1"/>
    <xf numFmtId="0" fontId="18" fillId="2" borderId="5" xfId="0" applyFont="1" applyFill="1" applyBorder="1"/>
    <xf numFmtId="0" fontId="23" fillId="2" borderId="0" xfId="0" applyFont="1" applyFill="1" applyBorder="1"/>
    <xf numFmtId="0" fontId="28" fillId="2" borderId="16" xfId="0" applyFont="1" applyFill="1" applyBorder="1"/>
    <xf numFmtId="0" fontId="27" fillId="2" borderId="19" xfId="0" applyFont="1" applyFill="1" applyBorder="1"/>
    <xf numFmtId="17" fontId="13" fillId="2" borderId="0" xfId="0" applyNumberFormat="1" applyFont="1" applyFill="1" applyBorder="1" applyAlignment="1">
      <alignment horizontal="right"/>
    </xf>
    <xf numFmtId="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6" fontId="17" fillId="2" borderId="18" xfId="0" applyNumberFormat="1" applyFont="1" applyFill="1" applyBorder="1" applyAlignment="1" applyProtection="1">
      <alignment horizontal="right" vertical="center"/>
    </xf>
    <xf numFmtId="166" fontId="18" fillId="2" borderId="18" xfId="0" applyNumberFormat="1" applyFont="1" applyFill="1" applyBorder="1"/>
    <xf numFmtId="0" fontId="10" fillId="0" borderId="0" xfId="0" applyFont="1" applyFill="1"/>
    <xf numFmtId="0" fontId="9" fillId="0" borderId="0" xfId="0" applyFont="1" applyFill="1" applyBorder="1"/>
    <xf numFmtId="0" fontId="9" fillId="0" borderId="0" xfId="0" applyNumberFormat="1" applyFont="1" applyFill="1" applyBorder="1" applyAlignment="1" applyProtection="1">
      <alignment horizontal="left" vertical="center" indent="2"/>
    </xf>
    <xf numFmtId="0" fontId="9" fillId="2" borderId="18" xfId="0" applyFont="1" applyFill="1" applyBorder="1"/>
    <xf numFmtId="0" fontId="9" fillId="2" borderId="0" xfId="0" applyFont="1" applyFill="1"/>
    <xf numFmtId="0" fontId="9" fillId="2" borderId="6" xfId="0" applyFont="1" applyFill="1" applyBorder="1"/>
    <xf numFmtId="2" fontId="9" fillId="2" borderId="18" xfId="0" applyNumberFormat="1" applyFont="1" applyFill="1" applyBorder="1"/>
    <xf numFmtId="0" fontId="9" fillId="2" borderId="5" xfId="0" applyFont="1" applyFill="1" applyBorder="1"/>
    <xf numFmtId="164" fontId="9" fillId="2" borderId="18" xfId="0" applyNumberFormat="1" applyFont="1" applyFill="1" applyBorder="1"/>
    <xf numFmtId="0" fontId="9" fillId="2" borderId="0" xfId="0" applyFont="1" applyFill="1" applyBorder="1"/>
    <xf numFmtId="2" fontId="9" fillId="2" borderId="0" xfId="0" applyNumberFormat="1" applyFont="1" applyFill="1" applyBorder="1"/>
    <xf numFmtId="164" fontId="9" fillId="2" borderId="0" xfId="0" applyNumberFormat="1" applyFont="1" applyFill="1" applyBorder="1"/>
    <xf numFmtId="0" fontId="9" fillId="2" borderId="10" xfId="0" applyFont="1" applyFill="1" applyBorder="1"/>
    <xf numFmtId="0" fontId="9" fillId="2" borderId="11" xfId="0" applyFont="1" applyFill="1" applyBorder="1"/>
    <xf numFmtId="0" fontId="9" fillId="2" borderId="12" xfId="0" applyFont="1" applyFill="1" applyBorder="1"/>
    <xf numFmtId="10" fontId="9" fillId="0" borderId="0" xfId="0" applyNumberFormat="1" applyFont="1" applyFill="1" applyBorder="1" applyAlignment="1" applyProtection="1">
      <alignment horizontal="left" vertical="center" indent="2"/>
    </xf>
    <xf numFmtId="165" fontId="9" fillId="0" borderId="0" xfId="0" applyNumberFormat="1" applyFont="1" applyFill="1" applyBorder="1" applyAlignment="1" applyProtection="1">
      <alignment vertical="center"/>
    </xf>
    <xf numFmtId="164" fontId="9" fillId="2" borderId="18" xfId="0" applyNumberFormat="1" applyFont="1" applyFill="1" applyBorder="1" applyAlignment="1" applyProtection="1">
      <alignment horizontal="right" vertical="center"/>
    </xf>
    <xf numFmtId="2" fontId="9" fillId="2" borderId="0" xfId="0" applyNumberFormat="1" applyFont="1" applyFill="1" applyBorder="1" applyAlignment="1" applyProtection="1">
      <alignment horizontal="right" vertical="center"/>
    </xf>
    <xf numFmtId="1" fontId="9" fillId="2" borderId="0" xfId="0" applyNumberFormat="1" applyFont="1" applyFill="1" applyBorder="1" applyAlignment="1" applyProtection="1">
      <alignment horizontal="right" vertical="center"/>
    </xf>
    <xf numFmtId="164" fontId="9" fillId="0" borderId="0" xfId="0" applyNumberFormat="1" applyFont="1" applyFill="1" applyBorder="1" applyAlignment="1" applyProtection="1">
      <alignment horizontal="left" vertical="center" indent="2"/>
    </xf>
    <xf numFmtId="0" fontId="9" fillId="0" borderId="0" xfId="0" applyNumberFormat="1" applyFont="1" applyFill="1" applyBorder="1" applyAlignment="1" applyProtection="1">
      <alignment horizontal="left" vertical="center"/>
    </xf>
    <xf numFmtId="2" fontId="9" fillId="2" borderId="18" xfId="0" applyNumberFormat="1" applyFont="1" applyFill="1" applyBorder="1" applyAlignment="1" applyProtection="1">
      <alignment horizontal="right" vertical="center"/>
    </xf>
    <xf numFmtId="0" fontId="9" fillId="2" borderId="0" xfId="0" applyNumberFormat="1" applyFont="1" applyFill="1" applyBorder="1" applyAlignment="1" applyProtection="1">
      <alignment horizontal="left" vertical="center"/>
    </xf>
    <xf numFmtId="0" fontId="9" fillId="0" borderId="0" xfId="0" applyFont="1" applyFill="1" applyBorder="1" applyAlignment="1">
      <alignment vertical="top"/>
    </xf>
    <xf numFmtId="0" fontId="9" fillId="2" borderId="0" xfId="0" applyFont="1" applyFill="1" applyBorder="1" applyAlignment="1">
      <alignment vertical="top"/>
    </xf>
    <xf numFmtId="0" fontId="9" fillId="0" borderId="0" xfId="0" applyFont="1" applyFill="1"/>
    <xf numFmtId="9" fontId="27" fillId="2" borderId="0" xfId="0" applyNumberFormat="1" applyFont="1" applyFill="1"/>
    <xf numFmtId="1" fontId="27" fillId="2" borderId="0" xfId="0" applyNumberFormat="1" applyFont="1" applyFill="1"/>
    <xf numFmtId="166" fontId="18" fillId="2" borderId="6" xfId="0" applyNumberFormat="1" applyFont="1" applyFill="1" applyBorder="1"/>
    <xf numFmtId="166" fontId="9" fillId="0" borderId="0" xfId="0" applyNumberFormat="1" applyFont="1" applyFill="1" applyBorder="1"/>
    <xf numFmtId="166" fontId="23" fillId="0" borderId="0" xfId="0" applyNumberFormat="1" applyFont="1" applyFill="1" applyBorder="1"/>
    <xf numFmtId="166" fontId="18" fillId="0" borderId="0" xfId="0" applyNumberFormat="1" applyFont="1" applyFill="1" applyBorder="1"/>
    <xf numFmtId="166" fontId="18" fillId="2" borderId="5" xfId="0" applyNumberFormat="1" applyFont="1" applyFill="1" applyBorder="1"/>
    <xf numFmtId="0" fontId="8" fillId="2" borderId="0" xfId="0" applyFont="1" applyFill="1"/>
    <xf numFmtId="0" fontId="8" fillId="0" borderId="0" xfId="0" applyFont="1" applyFill="1" applyBorder="1"/>
    <xf numFmtId="166" fontId="8" fillId="2" borderId="6" xfId="0" applyNumberFormat="1" applyFont="1" applyFill="1" applyBorder="1"/>
    <xf numFmtId="166" fontId="8" fillId="0" borderId="0" xfId="0" applyNumberFormat="1" applyFont="1" applyFill="1" applyBorder="1"/>
    <xf numFmtId="166" fontId="8" fillId="2" borderId="5" xfId="0" applyNumberFormat="1" applyFont="1" applyFill="1" applyBorder="1"/>
    <xf numFmtId="0" fontId="7" fillId="0" borderId="0" xfId="0" applyFont="1" applyFill="1"/>
    <xf numFmtId="0" fontId="6" fillId="0" borderId="0" xfId="0" applyFont="1" applyFill="1"/>
    <xf numFmtId="0" fontId="30" fillId="0" borderId="0" xfId="0" applyFont="1"/>
    <xf numFmtId="0" fontId="33" fillId="12" borderId="0" xfId="0" applyFont="1" applyFill="1"/>
    <xf numFmtId="0" fontId="33" fillId="12" borderId="6" xfId="0" applyFont="1" applyFill="1" applyBorder="1"/>
    <xf numFmtId="49" fontId="6" fillId="2" borderId="0" xfId="0" applyNumberFormat="1" applyFont="1" applyFill="1"/>
    <xf numFmtId="2" fontId="30" fillId="12" borderId="0" xfId="0" applyNumberFormat="1" applyFont="1" applyFill="1"/>
    <xf numFmtId="166" fontId="30" fillId="12" borderId="18" xfId="0" applyNumberFormat="1" applyFont="1" applyFill="1" applyBorder="1" applyAlignment="1">
      <alignment horizontal="right" vertical="center"/>
    </xf>
    <xf numFmtId="165" fontId="9" fillId="2" borderId="18" xfId="0" applyNumberFormat="1" applyFont="1" applyFill="1" applyBorder="1"/>
    <xf numFmtId="0" fontId="5" fillId="2" borderId="0" xfId="0" applyFont="1" applyFill="1"/>
    <xf numFmtId="0" fontId="34" fillId="12" borderId="0" xfId="0" applyFont="1" applyFill="1"/>
    <xf numFmtId="2" fontId="5" fillId="2" borderId="18" xfId="0" applyNumberFormat="1" applyFont="1" applyFill="1" applyBorder="1" applyAlignment="1" applyProtection="1">
      <alignment horizontal="right" vertical="center"/>
    </xf>
    <xf numFmtId="167" fontId="9" fillId="2" borderId="18" xfId="0" applyNumberFormat="1" applyFont="1" applyFill="1" applyBorder="1" applyAlignment="1" applyProtection="1">
      <alignment horizontal="right" vertical="center"/>
    </xf>
    <xf numFmtId="0" fontId="35" fillId="2" borderId="0" xfId="0" applyFont="1" applyFill="1"/>
    <xf numFmtId="2" fontId="9" fillId="2" borderId="20" xfId="0" applyNumberFormat="1" applyFont="1" applyFill="1" applyBorder="1" applyAlignment="1" applyProtection="1">
      <alignment horizontal="right" vertical="center"/>
    </xf>
    <xf numFmtId="0" fontId="5" fillId="5" borderId="0" xfId="0" applyFont="1" applyFill="1"/>
    <xf numFmtId="164" fontId="9" fillId="0" borderId="18" xfId="0" applyNumberFormat="1" applyFont="1" applyFill="1" applyBorder="1" applyAlignment="1" applyProtection="1">
      <alignment horizontal="right" vertical="center"/>
    </xf>
    <xf numFmtId="0" fontId="30" fillId="5" borderId="0" xfId="0" applyFont="1" applyFill="1"/>
    <xf numFmtId="0" fontId="28" fillId="2" borderId="0" xfId="0" applyFont="1" applyFill="1" applyBorder="1"/>
    <xf numFmtId="166" fontId="17" fillId="2" borderId="0" xfId="0" applyNumberFormat="1" applyFont="1" applyFill="1" applyBorder="1" applyAlignment="1" applyProtection="1">
      <alignment horizontal="right" vertical="center"/>
    </xf>
    <xf numFmtId="49" fontId="5" fillId="2" borderId="0" xfId="0" applyNumberFormat="1" applyFont="1" applyFill="1"/>
    <xf numFmtId="168" fontId="9" fillId="0" borderId="18" xfId="0" applyNumberFormat="1" applyFont="1" applyFill="1" applyBorder="1" applyAlignment="1" applyProtection="1">
      <alignment horizontal="righ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6" fontId="3" fillId="0" borderId="0" xfId="0" applyNumberFormat="1" applyFont="1" applyFill="1" applyBorder="1"/>
    <xf numFmtId="9" fontId="27" fillId="2" borderId="0" xfId="596" applyFont="1" applyFill="1" applyBorder="1"/>
    <xf numFmtId="169" fontId="27" fillId="2" borderId="0" xfId="596" applyNumberFormat="1" applyFont="1" applyFill="1" applyBorder="1"/>
    <xf numFmtId="0" fontId="27" fillId="2" borderId="0" xfId="0" applyFont="1" applyFill="1" applyBorder="1" applyAlignment="1">
      <alignment vertical="top"/>
    </xf>
    <xf numFmtId="0" fontId="27" fillId="2" borderId="0" xfId="0" applyFont="1" applyFill="1" applyAlignment="1">
      <alignment horizontal="left"/>
    </xf>
    <xf numFmtId="0" fontId="2" fillId="2" borderId="0" xfId="0" applyFont="1" applyFill="1"/>
    <xf numFmtId="0" fontId="2" fillId="0" borderId="0" xfId="0" applyFont="1" applyFill="1"/>
    <xf numFmtId="0" fontId="2" fillId="2" borderId="18" xfId="0" applyFont="1" applyFill="1" applyBorder="1"/>
    <xf numFmtId="167" fontId="9" fillId="2" borderId="18" xfId="0" applyNumberFormat="1" applyFont="1" applyFill="1" applyBorder="1"/>
    <xf numFmtId="0" fontId="30" fillId="12" borderId="17" xfId="0" applyFont="1" applyFill="1" applyBorder="1" applyAlignment="1">
      <alignment horizontal="left" vertical="top" wrapText="1"/>
    </xf>
    <xf numFmtId="0" fontId="30" fillId="12" borderId="2" xfId="0" applyFont="1" applyFill="1" applyBorder="1" applyAlignment="1">
      <alignment horizontal="left" vertical="top" wrapText="1"/>
    </xf>
    <xf numFmtId="0" fontId="30" fillId="12" borderId="13" xfId="0" applyFont="1" applyFill="1" applyBorder="1" applyAlignment="1">
      <alignment horizontal="left" vertical="top" wrapText="1"/>
    </xf>
    <xf numFmtId="0" fontId="30" fillId="12" borderId="7" xfId="0" applyFont="1" applyFill="1" applyBorder="1" applyAlignment="1">
      <alignment horizontal="left" vertical="top" wrapText="1"/>
    </xf>
    <xf numFmtId="0" fontId="30" fillId="12" borderId="0" xfId="0" applyFont="1" applyFill="1" applyBorder="1" applyAlignment="1">
      <alignment horizontal="left" vertical="top" wrapText="1"/>
    </xf>
    <xf numFmtId="0" fontId="30" fillId="12" borderId="8" xfId="0" applyFont="1" applyFill="1" applyBorder="1" applyAlignment="1">
      <alignment horizontal="left" vertical="top" wrapText="1"/>
    </xf>
    <xf numFmtId="0" fontId="30" fillId="12" borderId="1" xfId="0" applyFont="1" applyFill="1" applyBorder="1" applyAlignment="1">
      <alignment horizontal="left" vertical="top" wrapText="1"/>
    </xf>
    <xf numFmtId="0" fontId="30" fillId="12" borderId="9" xfId="0" applyFont="1" applyFill="1" applyBorder="1" applyAlignment="1">
      <alignment horizontal="left" vertical="top" wrapText="1"/>
    </xf>
    <xf numFmtId="0" fontId="30" fillId="12" borderId="14" xfId="0" applyFont="1" applyFill="1" applyBorder="1" applyAlignment="1">
      <alignment horizontal="left" vertical="top" wrapText="1"/>
    </xf>
    <xf numFmtId="0" fontId="28" fillId="2" borderId="0" xfId="0" applyFont="1" applyFill="1" applyBorder="1" applyAlignment="1">
      <alignment horizontal="center" vertical="top" wrapText="1"/>
    </xf>
    <xf numFmtId="0" fontId="1" fillId="0" borderId="0" xfId="0" applyFont="1" applyFill="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42</v>
      </c>
      <c r="C5" s="5" t="s">
        <v>165</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workbookViewId="0">
      <selection activeCell="E20" sqref="E20"/>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74" t="s">
        <v>125</v>
      </c>
      <c r="C2" s="175"/>
      <c r="D2" s="175"/>
      <c r="E2" s="176"/>
      <c r="F2" s="36"/>
      <c r="G2" s="36"/>
    </row>
    <row r="3" spans="1:12">
      <c r="B3" s="177"/>
      <c r="C3" s="178"/>
      <c r="D3" s="178"/>
      <c r="E3" s="179"/>
      <c r="F3" s="36"/>
      <c r="G3" s="36"/>
    </row>
    <row r="4" spans="1:12">
      <c r="B4" s="177"/>
      <c r="C4" s="178"/>
      <c r="D4" s="178"/>
      <c r="E4" s="179"/>
      <c r="F4" s="36"/>
      <c r="G4" s="36"/>
    </row>
    <row r="5" spans="1:12" ht="36" customHeight="1">
      <c r="B5" s="180"/>
      <c r="C5" s="181"/>
      <c r="D5" s="181"/>
      <c r="E5" s="182"/>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163</v>
      </c>
      <c r="J12" s="14"/>
      <c r="L12" s="35"/>
    </row>
    <row r="13" spans="1:12" s="26" customFormat="1" ht="17" thickBot="1">
      <c r="B13" s="25"/>
      <c r="C13" s="103" t="s">
        <v>55</v>
      </c>
      <c r="D13" s="21" t="s">
        <v>2</v>
      </c>
      <c r="E13" s="101">
        <f>'Research data'!H8</f>
        <v>0.66</v>
      </c>
      <c r="F13" s="39"/>
      <c r="G13" s="103" t="s">
        <v>49</v>
      </c>
      <c r="H13" s="32"/>
      <c r="I13" s="172" t="s">
        <v>163</v>
      </c>
      <c r="J13" s="14"/>
      <c r="L13" s="35"/>
    </row>
    <row r="14" spans="1:12" ht="17" thickBot="1">
      <c r="A14" s="106"/>
      <c r="B14" s="107"/>
      <c r="C14" s="164" t="s">
        <v>121</v>
      </c>
      <c r="D14" s="23" t="s">
        <v>58</v>
      </c>
      <c r="E14" s="101">
        <f>'Research data'!H9</f>
        <v>10</v>
      </c>
      <c r="F14" s="103"/>
      <c r="G14" s="164" t="s">
        <v>122</v>
      </c>
      <c r="H14" s="103"/>
      <c r="I14" s="172" t="s">
        <v>163</v>
      </c>
      <c r="J14" s="109"/>
      <c r="K14" s="26"/>
    </row>
    <row r="15" spans="1:12" ht="17" thickBot="1">
      <c r="A15" s="106"/>
      <c r="B15" s="107"/>
      <c r="C15" s="103" t="s">
        <v>61</v>
      </c>
      <c r="D15" s="23" t="s">
        <v>2</v>
      </c>
      <c r="E15" s="110">
        <v>0</v>
      </c>
      <c r="F15" s="103"/>
      <c r="G15" s="103"/>
      <c r="H15" s="103"/>
      <c r="I15" s="172" t="s">
        <v>163</v>
      </c>
      <c r="J15" s="109"/>
      <c r="K15" s="36"/>
    </row>
    <row r="16" spans="1:12" ht="17" thickBot="1">
      <c r="B16" s="107"/>
      <c r="C16" s="103" t="s">
        <v>60</v>
      </c>
      <c r="D16" s="23" t="s">
        <v>2</v>
      </c>
      <c r="E16" s="101">
        <f>'Research data'!H10</f>
        <v>0.98002283105022836</v>
      </c>
      <c r="F16" s="103"/>
      <c r="G16" s="103"/>
      <c r="H16" s="103"/>
      <c r="I16" s="172" t="s">
        <v>163</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data'!H18</f>
        <v>8500000</v>
      </c>
      <c r="F19" s="39"/>
      <c r="G19" s="39" t="s">
        <v>6</v>
      </c>
      <c r="H19" s="39"/>
      <c r="I19" s="172" t="s">
        <v>163</v>
      </c>
      <c r="J19" s="93"/>
    </row>
    <row r="20" spans="1:11" ht="17" thickBot="1">
      <c r="B20" s="40"/>
      <c r="C20" s="39" t="s">
        <v>23</v>
      </c>
      <c r="D20" s="23" t="s">
        <v>51</v>
      </c>
      <c r="E20" s="41">
        <f>'Research data'!H19</f>
        <v>126000</v>
      </c>
      <c r="F20" s="39"/>
      <c r="G20" s="39" t="s">
        <v>25</v>
      </c>
      <c r="H20" s="39"/>
      <c r="I20" s="172" t="s">
        <v>163</v>
      </c>
      <c r="J20" s="93"/>
    </row>
    <row r="21" spans="1:11" ht="17" thickBot="1">
      <c r="B21" s="131"/>
      <c r="C21" s="165" t="s">
        <v>124</v>
      </c>
      <c r="D21" s="133" t="s">
        <v>92</v>
      </c>
      <c r="E21" s="101">
        <f>'Research data'!H22</f>
        <v>0</v>
      </c>
      <c r="F21" s="134"/>
      <c r="G21" s="132" t="s">
        <v>93</v>
      </c>
      <c r="H21" s="134"/>
      <c r="I21" s="172" t="s">
        <v>163</v>
      </c>
      <c r="J21" s="135"/>
    </row>
    <row r="22" spans="1:11" ht="15" customHeight="1" thickBot="1">
      <c r="A22" s="136"/>
      <c r="B22" s="138"/>
      <c r="C22" s="139" t="s">
        <v>94</v>
      </c>
      <c r="D22" s="133"/>
      <c r="E22" s="101">
        <f>'Research data'!H23</f>
        <v>0</v>
      </c>
      <c r="F22" s="139"/>
      <c r="G22" s="139" t="s">
        <v>95</v>
      </c>
      <c r="H22" s="139"/>
      <c r="I22" s="172" t="s">
        <v>163</v>
      </c>
      <c r="J22" s="140"/>
    </row>
    <row r="23" spans="1:11" ht="17" thickBot="1">
      <c r="A23" s="136"/>
      <c r="B23" s="138"/>
      <c r="C23" s="139" t="s">
        <v>96</v>
      </c>
      <c r="D23" s="133"/>
      <c r="E23" s="101">
        <f>'Research data'!H24</f>
        <v>1500000</v>
      </c>
      <c r="F23" s="139"/>
      <c r="G23" s="139" t="s">
        <v>97</v>
      </c>
      <c r="H23" s="139"/>
      <c r="I23" s="172" t="s">
        <v>163</v>
      </c>
      <c r="J23" s="140"/>
      <c r="K23" s="136"/>
    </row>
    <row r="24" spans="1:11" ht="17" thickBot="1">
      <c r="A24" s="136"/>
      <c r="B24" s="138"/>
      <c r="C24" s="165" t="s">
        <v>123</v>
      </c>
      <c r="D24" s="133"/>
      <c r="E24" s="101">
        <f>'Research data'!H25</f>
        <v>0</v>
      </c>
      <c r="F24" s="139"/>
      <c r="G24" s="139" t="s">
        <v>98</v>
      </c>
      <c r="H24" s="139"/>
      <c r="I24" s="172" t="s">
        <v>163</v>
      </c>
      <c r="J24" s="140"/>
      <c r="K24" s="136"/>
    </row>
    <row r="25" spans="1:11" ht="17" thickBot="1">
      <c r="A25" s="136"/>
      <c r="B25" s="138"/>
      <c r="C25" s="139" t="s">
        <v>99</v>
      </c>
      <c r="D25" s="133"/>
      <c r="E25" s="101">
        <f>'Research data'!H26</f>
        <v>0</v>
      </c>
      <c r="F25" s="139"/>
      <c r="G25" s="137" t="s">
        <v>100</v>
      </c>
      <c r="H25" s="139"/>
      <c r="I25" s="172" t="s">
        <v>163</v>
      </c>
      <c r="J25" s="140"/>
      <c r="K25" s="136"/>
    </row>
    <row r="26" spans="1:11" ht="17" thickBot="1">
      <c r="A26" s="106"/>
      <c r="B26" s="107"/>
      <c r="C26" s="103" t="s">
        <v>66</v>
      </c>
      <c r="D26" s="23"/>
      <c r="E26" s="108">
        <f>Notes!F45</f>
        <v>0.08</v>
      </c>
      <c r="F26" s="103"/>
      <c r="G26" s="103" t="s">
        <v>67</v>
      </c>
      <c r="H26" s="103"/>
      <c r="I26" s="172" t="s">
        <v>163</v>
      </c>
      <c r="J26" s="109"/>
      <c r="K26" s="136"/>
    </row>
    <row r="27" spans="1:11" ht="17" thickBot="1">
      <c r="A27" s="106"/>
      <c r="B27" s="107"/>
      <c r="C27" s="103" t="s">
        <v>68</v>
      </c>
      <c r="D27" s="23" t="s">
        <v>69</v>
      </c>
      <c r="E27" s="110">
        <v>0</v>
      </c>
      <c r="F27" s="103"/>
      <c r="G27" s="103"/>
      <c r="H27" s="103"/>
      <c r="I27" s="172" t="s">
        <v>163</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data'!H31</f>
        <v>25</v>
      </c>
      <c r="F30" s="103"/>
      <c r="G30" s="103" t="s">
        <v>74</v>
      </c>
      <c r="H30" s="103"/>
      <c r="I30" s="172" t="s">
        <v>163</v>
      </c>
      <c r="J30" s="109"/>
    </row>
    <row r="31" spans="1:11" ht="17" thickBot="1">
      <c r="A31" s="106"/>
      <c r="B31" s="107"/>
      <c r="C31" s="103" t="s">
        <v>72</v>
      </c>
      <c r="D31" s="23" t="s">
        <v>1</v>
      </c>
      <c r="E31" s="110">
        <f>'Research data'!H32</f>
        <v>1</v>
      </c>
      <c r="F31" s="103"/>
      <c r="G31" s="103" t="s">
        <v>73</v>
      </c>
      <c r="H31" s="103"/>
      <c r="I31" s="172" t="s">
        <v>163</v>
      </c>
      <c r="J31" s="109"/>
    </row>
    <row r="32" spans="1:11" ht="17" thickBot="1">
      <c r="A32" s="106"/>
      <c r="B32" s="107"/>
      <c r="C32" s="103" t="s">
        <v>70</v>
      </c>
      <c r="D32" s="23" t="s">
        <v>71</v>
      </c>
      <c r="E32" s="173">
        <f>'Research data'!H33</f>
        <v>2.3814399999999999E-2</v>
      </c>
      <c r="F32" s="103"/>
      <c r="G32" s="103" t="s">
        <v>80</v>
      </c>
      <c r="H32" s="103"/>
      <c r="I32" s="172" t="s">
        <v>163</v>
      </c>
      <c r="J32" s="109"/>
    </row>
    <row r="33" spans="1:10" ht="17" thickBot="1">
      <c r="A33" s="106"/>
      <c r="B33" s="107"/>
      <c r="C33" s="103" t="s">
        <v>21</v>
      </c>
      <c r="D33" s="23" t="s">
        <v>2</v>
      </c>
      <c r="E33" s="110">
        <v>0</v>
      </c>
      <c r="F33" s="103"/>
      <c r="G33" s="103"/>
      <c r="H33" s="103"/>
      <c r="I33" s="172" t="s">
        <v>163</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R26" sqref="R26"/>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161</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8500000</v>
      </c>
      <c r="I18" s="120"/>
      <c r="J18" s="100">
        <f>Notes!$F$23</f>
        <v>8500000</v>
      </c>
      <c r="K18" s="120"/>
      <c r="L18" s="120"/>
      <c r="M18" s="46"/>
      <c r="R18" s="102"/>
    </row>
    <row r="19" spans="1:18" ht="17" thickBot="1">
      <c r="A19" s="106"/>
      <c r="B19" s="107"/>
      <c r="C19" s="123" t="s">
        <v>83</v>
      </c>
      <c r="F19" s="125" t="s">
        <v>51</v>
      </c>
      <c r="H19" s="119">
        <f>J19</f>
        <v>126000</v>
      </c>
      <c r="J19" s="100">
        <f>Notes!$F$41</f>
        <v>126000</v>
      </c>
      <c r="L19" s="120"/>
      <c r="M19" s="46"/>
      <c r="R19" s="171" t="s">
        <v>162</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1500000</v>
      </c>
      <c r="I24" s="112"/>
      <c r="J24" s="100">
        <f>Notes!$F$22</f>
        <v>1500000</v>
      </c>
      <c r="K24" s="112"/>
      <c r="L24" s="112"/>
      <c r="R24" s="142"/>
    </row>
    <row r="25" spans="1:18" ht="17" thickBot="1">
      <c r="A25" s="106"/>
      <c r="B25" s="107"/>
      <c r="C25" s="137" t="s">
        <v>101</v>
      </c>
      <c r="F25" s="137" t="s">
        <v>20</v>
      </c>
      <c r="H25" s="152">
        <f>J25</f>
        <v>0</v>
      </c>
      <c r="I25" s="112"/>
      <c r="J25" s="100">
        <f>Notes!F47</f>
        <v>0</v>
      </c>
      <c r="K25" s="112"/>
      <c r="L25" s="112"/>
      <c r="R25" s="184" t="s">
        <v>168</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1"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159</v>
      </c>
      <c r="F7" s="58">
        <v>2016</v>
      </c>
      <c r="G7" s="58">
        <v>2015</v>
      </c>
      <c r="J7" s="58" t="s">
        <v>160</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t="s">
        <v>158</v>
      </c>
    </row>
    <row r="17" spans="2:9">
      <c r="B17" s="61"/>
    </row>
    <row r="18" spans="2:9">
      <c r="B18" s="61"/>
    </row>
    <row r="19" spans="2:9">
      <c r="B19" s="61"/>
      <c r="C19" s="150" t="s">
        <v>70</v>
      </c>
      <c r="D19" s="150" t="s">
        <v>119</v>
      </c>
      <c r="F19" s="58">
        <v>2017</v>
      </c>
      <c r="G19" s="58">
        <v>2017</v>
      </c>
      <c r="H19" s="97"/>
      <c r="I19" s="62" t="s">
        <v>157</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1"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8" workbookViewId="0">
      <selection activeCell="G48" sqref="G48"/>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131</v>
      </c>
      <c r="H18" s="73"/>
      <c r="I18" s="73"/>
      <c r="J18" s="73"/>
      <c r="K18" s="73"/>
      <c r="L18" s="73"/>
      <c r="M18" s="73"/>
      <c r="N18" s="73"/>
      <c r="O18" s="73"/>
    </row>
    <row r="19" spans="2:15">
      <c r="B19" s="72"/>
      <c r="D19" s="73"/>
      <c r="H19" s="73"/>
      <c r="I19" s="73"/>
      <c r="J19" s="73"/>
      <c r="K19" s="73"/>
      <c r="L19" s="73"/>
      <c r="M19" s="73"/>
      <c r="N19" s="73"/>
      <c r="O19" s="73"/>
    </row>
    <row r="20" spans="2:15">
      <c r="B20" s="72"/>
      <c r="D20" s="73"/>
      <c r="E20" s="66" t="s">
        <v>129</v>
      </c>
      <c r="F20" s="166">
        <v>0.15</v>
      </c>
      <c r="G20" s="73" t="s">
        <v>130</v>
      </c>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t="s">
        <v>96</v>
      </c>
      <c r="F22" s="73">
        <f>F20*F18</f>
        <v>1500000</v>
      </c>
      <c r="G22" s="73"/>
      <c r="H22" s="73"/>
      <c r="I22" s="73"/>
      <c r="J22" s="73"/>
      <c r="K22" s="73"/>
      <c r="L22" s="73"/>
      <c r="M22" s="73"/>
      <c r="N22" s="73"/>
      <c r="O22" s="73"/>
    </row>
    <row r="23" spans="2:15">
      <c r="B23" s="72"/>
      <c r="D23" s="73"/>
      <c r="E23" s="73" t="s">
        <v>22</v>
      </c>
      <c r="F23" s="73">
        <f>(1-F20)*F18</f>
        <v>8500000</v>
      </c>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144</v>
      </c>
      <c r="F26" s="167">
        <v>1.4999999999999999E-2</v>
      </c>
      <c r="G26" s="73" t="s">
        <v>132</v>
      </c>
      <c r="H26" s="73"/>
      <c r="I26" s="73"/>
      <c r="J26" s="73"/>
      <c r="K26" s="73"/>
      <c r="L26" s="73"/>
      <c r="M26" s="73"/>
      <c r="N26" s="73"/>
      <c r="O26" s="73"/>
    </row>
    <row r="27" spans="2:15">
      <c r="B27" s="72"/>
      <c r="D27" s="73"/>
      <c r="F27" s="73">
        <f>F18/F10</f>
        <v>400000</v>
      </c>
      <c r="G27" s="73" t="s">
        <v>133</v>
      </c>
      <c r="H27" s="73"/>
      <c r="I27" s="73"/>
      <c r="J27" s="73"/>
      <c r="K27" s="73"/>
      <c r="L27" s="73"/>
      <c r="M27" s="73"/>
      <c r="N27" s="73"/>
      <c r="O27" s="73"/>
    </row>
    <row r="28" spans="2:15">
      <c r="B28" s="72"/>
      <c r="D28" s="73"/>
      <c r="E28" s="73" t="s">
        <v>145</v>
      </c>
      <c r="F28" s="73">
        <f>F26*F27</f>
        <v>6000</v>
      </c>
      <c r="G28" s="73" t="s">
        <v>134</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135</v>
      </c>
      <c r="F30" s="166">
        <v>0.3</v>
      </c>
      <c r="G30" s="73" t="s">
        <v>130</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136</v>
      </c>
      <c r="F33" s="73">
        <v>4800</v>
      </c>
      <c r="G33" s="73" t="s">
        <v>139</v>
      </c>
      <c r="H33" s="159" t="s">
        <v>146</v>
      </c>
      <c r="I33" s="73"/>
      <c r="J33" s="73"/>
      <c r="K33" s="73"/>
      <c r="L33" s="73"/>
      <c r="M33" s="73"/>
      <c r="N33" s="73"/>
      <c r="O33" s="73"/>
    </row>
    <row r="34" spans="2:15">
      <c r="B34" s="72"/>
      <c r="D34" s="73"/>
      <c r="E34" s="66" t="s">
        <v>137</v>
      </c>
      <c r="F34" s="73">
        <v>60000</v>
      </c>
      <c r="G34" s="73" t="s">
        <v>138</v>
      </c>
      <c r="H34" s="73"/>
      <c r="I34" s="73"/>
      <c r="J34" s="73"/>
      <c r="K34" s="73"/>
      <c r="L34" s="73"/>
      <c r="M34" s="73"/>
      <c r="N34" s="73"/>
      <c r="O34" s="73"/>
    </row>
    <row r="35" spans="2:15">
      <c r="B35" s="72"/>
      <c r="D35" s="73"/>
      <c r="E35" s="66" t="s">
        <v>147</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140</v>
      </c>
      <c r="F37" s="73">
        <f>(F10/F35)-1</f>
        <v>1</v>
      </c>
      <c r="G37" s="73" t="s">
        <v>141</v>
      </c>
      <c r="H37" s="73"/>
      <c r="I37" s="73"/>
      <c r="J37" s="73"/>
      <c r="K37" s="73"/>
      <c r="L37" s="73"/>
      <c r="M37" s="73"/>
      <c r="N37" s="73"/>
      <c r="O37" s="73"/>
    </row>
    <row r="38" spans="2:15">
      <c r="B38" s="72"/>
      <c r="D38" s="73"/>
      <c r="E38" s="73" t="s">
        <v>142</v>
      </c>
      <c r="F38" s="73">
        <f>F37*F31</f>
        <v>3000000</v>
      </c>
      <c r="G38" s="73"/>
      <c r="H38" s="73"/>
      <c r="I38" s="73"/>
      <c r="J38" s="73"/>
      <c r="K38" s="73"/>
      <c r="L38" s="73"/>
      <c r="M38" s="73"/>
      <c r="N38" s="73"/>
      <c r="O38" s="73"/>
    </row>
    <row r="39" spans="2:15">
      <c r="B39" s="72"/>
      <c r="D39" s="73"/>
      <c r="E39" s="73" t="s">
        <v>143</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83" t="s">
        <v>148</v>
      </c>
      <c r="H42" s="183"/>
      <c r="I42" s="183"/>
      <c r="J42" s="183"/>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166</v>
      </c>
      <c r="F47" s="73">
        <v>0</v>
      </c>
      <c r="G47" s="73" t="s">
        <v>167</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149</v>
      </c>
      <c r="F64" s="73"/>
      <c r="G64" s="73"/>
      <c r="H64" s="73"/>
      <c r="I64" s="73"/>
      <c r="J64" s="73"/>
      <c r="K64" s="73"/>
      <c r="L64" s="73"/>
      <c r="M64" s="73"/>
      <c r="N64" s="73"/>
      <c r="O64" s="73"/>
    </row>
    <row r="65" spans="2:15">
      <c r="B65" s="72"/>
      <c r="D65" s="73"/>
      <c r="E65" s="73" t="s">
        <v>150</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151</v>
      </c>
      <c r="H100" s="66" t="s">
        <v>152</v>
      </c>
      <c r="I100" s="73"/>
      <c r="J100" s="73"/>
      <c r="K100" s="73"/>
      <c r="L100" s="73"/>
      <c r="M100" s="73"/>
      <c r="N100" s="73"/>
      <c r="O100" s="73"/>
    </row>
    <row r="101" spans="2:15">
      <c r="B101" s="72"/>
      <c r="C101" s="73"/>
      <c r="D101" s="73"/>
      <c r="F101" s="66">
        <v>0.5</v>
      </c>
      <c r="G101" s="66" t="s">
        <v>58</v>
      </c>
      <c r="H101" s="66" t="s">
        <v>153</v>
      </c>
      <c r="I101" s="73"/>
      <c r="J101" s="73"/>
      <c r="K101" s="73"/>
      <c r="L101" s="73"/>
      <c r="M101" s="73"/>
      <c r="N101" s="73"/>
      <c r="O101" s="73"/>
    </row>
    <row r="102" spans="2:15">
      <c r="B102" s="72"/>
      <c r="C102" s="73"/>
      <c r="F102" s="66">
        <f>12.2*2.44</f>
        <v>29.767999999999997</v>
      </c>
      <c r="G102" s="66" t="s">
        <v>155</v>
      </c>
      <c r="H102" s="66" t="s">
        <v>156</v>
      </c>
      <c r="I102" s="73"/>
      <c r="J102" s="73"/>
      <c r="K102" s="73"/>
      <c r="L102" s="73"/>
      <c r="M102" s="73"/>
      <c r="N102" s="73"/>
      <c r="O102" s="73"/>
    </row>
    <row r="103" spans="2:15">
      <c r="B103" s="72"/>
      <c r="F103" s="66">
        <f>F100*(F12/F101)</f>
        <v>800</v>
      </c>
      <c r="G103" s="66" t="s">
        <v>154</v>
      </c>
      <c r="H103" s="169">
        <f>F12</f>
        <v>10</v>
      </c>
      <c r="I103" s="73" t="s">
        <v>58</v>
      </c>
      <c r="J103" s="73"/>
      <c r="K103" s="73"/>
      <c r="L103" s="73"/>
      <c r="M103" s="73"/>
      <c r="N103" s="73"/>
      <c r="O103" s="73"/>
    </row>
    <row r="104" spans="2:15">
      <c r="B104" s="72"/>
      <c r="F104" s="66">
        <f>F103*F102</f>
        <v>23814.399999999998</v>
      </c>
      <c r="G104" s="66" t="s">
        <v>155</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2018-04-06T07:10:38Z</dcterms:modified>
</cp:coreProperties>
</file>